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s\ALTA_CONSEJERIA\REQ_INFORMACION\2025\PROPOSICION_367-2025\"/>
    </mc:Choice>
  </mc:AlternateContent>
  <xr:revisionPtr revIDLastSave="0" documentId="13_ncr:1_{DA71335A-12D4-430B-A701-75C47BB5719C}" xr6:coauthVersionLast="47" xr6:coauthVersionMax="47" xr10:uidLastSave="{00000000-0000-0000-0000-000000000000}"/>
  <bookViews>
    <workbookView xWindow="-120" yWindow="-120" windowWidth="29040" windowHeight="15720" activeTab="2" xr2:uid="{43A9BA3D-2121-44DC-BA4D-DC42A87BAC3D}"/>
  </bookViews>
  <sheets>
    <sheet name="BMPT2016-2020" sheetId="1" r:id="rId1"/>
    <sheet name="UNCSAB_2020-2024" sheetId="2" r:id="rId2"/>
    <sheet name="BCS 2024 _Feb 2025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" i="2" l="1"/>
  <c r="U7" i="2"/>
  <c r="U8" i="2"/>
  <c r="U9" i="2"/>
  <c r="U10" i="2"/>
  <c r="U11" i="2"/>
  <c r="U17" i="2" s="1"/>
  <c r="U12" i="2"/>
  <c r="U13" i="2"/>
  <c r="U14" i="2"/>
  <c r="U15" i="2"/>
  <c r="U16" i="2"/>
  <c r="U5" i="2"/>
  <c r="T6" i="2" l="1"/>
  <c r="T7" i="2"/>
  <c r="T8" i="2"/>
  <c r="T9" i="2"/>
  <c r="T10" i="2"/>
  <c r="T11" i="2"/>
  <c r="T12" i="2"/>
  <c r="T13" i="2"/>
  <c r="T14" i="2"/>
  <c r="T15" i="2"/>
  <c r="T16" i="2"/>
  <c r="T5" i="2"/>
  <c r="T17" i="2" s="1"/>
  <c r="T6" i="1"/>
  <c r="T7" i="1"/>
  <c r="T8" i="1"/>
  <c r="T9" i="1"/>
  <c r="T10" i="1"/>
  <c r="T11" i="1"/>
  <c r="T12" i="1"/>
  <c r="T13" i="1"/>
  <c r="T5" i="1"/>
  <c r="R17" i="2" l="1"/>
  <c r="Q17" i="2"/>
  <c r="O17" i="2"/>
  <c r="P17" i="2" s="1"/>
  <c r="N17" i="2"/>
  <c r="L17" i="2"/>
  <c r="M17" i="2" s="1"/>
  <c r="K17" i="2"/>
  <c r="I17" i="2"/>
  <c r="J17" i="2" s="1"/>
  <c r="H17" i="2"/>
  <c r="G17" i="2"/>
  <c r="F17" i="2"/>
  <c r="E17" i="2"/>
  <c r="U14" i="1"/>
  <c r="T14" i="1"/>
  <c r="R14" i="1"/>
  <c r="Q14" i="1"/>
  <c r="S14" i="1" s="1"/>
  <c r="P14" i="1"/>
  <c r="O14" i="1"/>
  <c r="N14" i="1"/>
  <c r="M14" i="1"/>
  <c r="L14" i="1"/>
  <c r="K14" i="1"/>
  <c r="J14" i="1"/>
  <c r="G14" i="1"/>
  <c r="I14" i="1"/>
  <c r="H14" i="1"/>
  <c r="F14" i="1"/>
  <c r="E14" i="1"/>
  <c r="S17" i="2" l="1"/>
  <c r="J5" i="3"/>
  <c r="J6" i="3"/>
  <c r="J7" i="3"/>
  <c r="J8" i="3"/>
  <c r="J9" i="3"/>
  <c r="J10" i="3"/>
  <c r="J11" i="3"/>
  <c r="J12" i="3"/>
  <c r="J13" i="3"/>
  <c r="J14" i="3"/>
  <c r="J15" i="3"/>
  <c r="J4" i="3"/>
  <c r="I16" i="3"/>
  <c r="J16" i="3" s="1"/>
  <c r="H16" i="3"/>
  <c r="F16" i="3" l="1"/>
  <c r="E16" i="3"/>
  <c r="G5" i="3"/>
  <c r="G6" i="3"/>
  <c r="G7" i="3"/>
  <c r="G8" i="3"/>
  <c r="G9" i="3"/>
  <c r="G10" i="3"/>
  <c r="G11" i="3"/>
  <c r="G12" i="3"/>
  <c r="G13" i="3"/>
  <c r="G14" i="3"/>
  <c r="G4" i="3"/>
  <c r="G16" i="3" l="1"/>
</calcChain>
</file>

<file path=xl/sharedStrings.xml><?xml version="1.0" encoding="utf-8"?>
<sst xmlns="http://schemas.openxmlformats.org/spreadsheetml/2006/main" count="133" uniqueCount="80">
  <si>
    <t>Programa: 23 Bogotá mejor para las víctimas, la paz y la reconciliación</t>
  </si>
  <si>
    <t>Cumplir El 85 Porciento De Las Metas Del Pad Por Parte De La Administraciòn Distrital.</t>
  </si>
  <si>
    <t>Otorgar El 100 Porciento De Medidas De Ayuda Humanitari En El Distrito Capital.</t>
  </si>
  <si>
    <t>Aplicar A 80000 Personas  Planes Integrades De Atenciòn (Pia) Con Seguimiento (Pas)  En El Distrito Capital</t>
  </si>
  <si>
    <t>Realizar Mantenimiento Y Adecuciones Al 40 Por Ciento De Los Centros Locales De Atencion A Victimas En El Distrito Capital</t>
  </si>
  <si>
    <t>Realizar O Acompañar 146 Productos Educativos Y Culturales  Por Parte Del Cmpr</t>
  </si>
  <si>
    <t>Desarrollar El 100 Por Ciento De Los Laboratorios De Paz En Dos Territorios Del Distrito Capital</t>
  </si>
  <si>
    <t>Implementar 100 Porciento Del Protocolo De Participación Efectiva De Las Victimas Del Conflicto Armado En El Distrito Capital.</t>
  </si>
  <si>
    <t>Implementar 100 Porciento De Medidas De Reparación Integral Que Fueron Acordadas Con Los Sujetos En El Distrito Capital.</t>
  </si>
  <si>
    <t>Realizar 3 Comites Distritales De Justicia Transicional Anualmente, Para La Coordinacion Del Sistema Distrital De Atencion Y Reparacion Integral A Las Victimas-Sdariv</t>
  </si>
  <si>
    <t>Codigo del Proyecto</t>
  </si>
  <si>
    <t>Nombre del Proyecto</t>
  </si>
  <si>
    <t>Bogotá Mejor para las víctimas, la paz y la reconciliación</t>
  </si>
  <si>
    <t xml:space="preserve">Código meta Proyecto de Inversión </t>
  </si>
  <si>
    <t>Meta Proyecto de Inversión</t>
  </si>
  <si>
    <t>Presupuesto Programado año 2016</t>
  </si>
  <si>
    <t>Presupuesto Programado año 2017</t>
  </si>
  <si>
    <t>Presupuesto Programado año 2018</t>
  </si>
  <si>
    <t>Presupuesto Programado año 2019</t>
  </si>
  <si>
    <t>Presupuesto Programado año 2020</t>
  </si>
  <si>
    <t>Presupuesto Asignado 2016-2020</t>
  </si>
  <si>
    <t>Presupuesto ejecutado 2016-2020</t>
  </si>
  <si>
    <t>Plan de Desarrollo BOGOTÁ MEJOR PARA TODOS 2016 -2020</t>
  </si>
  <si>
    <t xml:space="preserve">Porcentaje comprometido </t>
  </si>
  <si>
    <t>Presupuesto comprometido 2018</t>
  </si>
  <si>
    <t>Presupuesto comprometido 2019</t>
  </si>
  <si>
    <t>Presupuesto comprometido 2020</t>
  </si>
  <si>
    <t>Construcción de Bogotá-región como territorio de paz para las víctimas y la reconciliación</t>
  </si>
  <si>
    <t>Ejecutar 100 Porciento De Una Estrategia De Promoción De La Memoria, Para La Construcción De Paz, La Reconciliación Y La Democracia, En La Ciudad Región.</t>
  </si>
  <si>
    <t>Realizar 1192 Procesos Pedagógicos Para El Fortalecimiento De Iniciativas Ciudadanas, Que Conduzcan Al Debate Y La Apropiación Social De La Paz, La Memoria Y La Reconciliación, Que Se Construye En Los Territorios Ciudad Región.</t>
  </si>
  <si>
    <t>Implementar 300 Productos De Pedagogía Social Y Gestión Del Conocimiento, Para El Debate Y La Apropiación Social De La Paz, La Memoria Y La  Reconciliación, Que Se Construye En Los Territorios Ciudad Región.</t>
  </si>
  <si>
    <t>Implementar 100 Porciento De La Formulación Y Puesta En Marcha De La Política Pública Distrital De Víctimas, Memoria, Paz Y Reconciliación.</t>
  </si>
  <si>
    <t>Implementar 100 Porciento De Una Ruta De Reparación Integral Para Las Víctimas Del Conflicto Armado, Acorde Con Las Competencias Del Distrito Capital.</t>
  </si>
  <si>
    <t>Otorgar 100 Porciento De Medidas De Ayuda Humanitaria Inmediata En El Distrito Capital, Conforme A Los Requisitos Establecidos  Por La Legislación Vigente.</t>
  </si>
  <si>
    <t>Gestionar 100 Porciento De Medidas De Prevención Y Protección A Víctimas Del Conflicto Armado, Reconociendo Afectaciones, Riesgos Y Conductas Vulneratorias, Desde Los Enfoques Poblacionales Y Diferenciales, Acorde Con Las Competencias Institucionales De La Alta Consejería Para Los Derechos De Las Víctimas, La Paz Y La Reconciliación.</t>
  </si>
  <si>
    <t>Realizar 100 Porciento De Los Espacios De Coordinación Y Articulación Programados Con Entidades E Instancias De Orden Territorial Y Nacional, En Materia De Asistencia, Atención Y Reparación A Las Víctimas Del Conflicto Armado.</t>
  </si>
  <si>
    <t>Implementar 100 Porciento De Las Acciones Que Son Competencia De La Alta Consejería Para Los Derechos De Las Víctimas, La Paz Y La Reconciliación, Según El Protocolo De Participación Efectiva De Las Víctimas Del Conflicto Armado,  Fortaleciendo Los Espacios De Participación De Las Víctimas Y Sus Organizaciones, Y Propendiendo Por Incluir A Las Víctimas No Organizadas, Mediante Acciones Orientadas A La Paz Y La Reconciliación En El Distrito Capital.</t>
  </si>
  <si>
    <t>Ejecutar 100 Porciento De Una Estrategia De Reconciliación Para La Construcción De Paz, Que Contribuya Al Fortalecimiento Del Tejido Social En Los Territorios Ciudad Región.</t>
  </si>
  <si>
    <t>Realizar 100 Porciento De Los Espacios De Coordinación Y Articulación, Acordados Con Entidades E Instancias De Orden Territorial Y Nacional, Para La Implementación De Acciones De Integración Social Y Territorial.</t>
  </si>
  <si>
    <t>Formular 100 Porciento De Los Programas De Desarrollo Con Enfoque Territorial (Pdet),  Para La Promoción De Una Adecuada Integración Social Y Territorial.</t>
  </si>
  <si>
    <t>Presupuesto Programado año 2021</t>
  </si>
  <si>
    <t>Presupuesto comprometido 2021</t>
  </si>
  <si>
    <t>Presupuesto Programado año 2022</t>
  </si>
  <si>
    <t>Presupuesto comprometido 2022</t>
  </si>
  <si>
    <t>Presupuesto Programado año 2023</t>
  </si>
  <si>
    <t>Presupuesto comprometido 2023</t>
  </si>
  <si>
    <t>Presupuesto Programado año 2024</t>
  </si>
  <si>
    <t>Presupuesto Asignado 2020-2024</t>
  </si>
  <si>
    <t>Presupuesto ejecutado 2020-2024</t>
  </si>
  <si>
    <t>Presupuesto comprometido 2016</t>
  </si>
  <si>
    <t>Presupuesto comprometido 2017</t>
  </si>
  <si>
    <t>Fortalecimiento de las capacidades institucionales y de sociedad civil para la implementación del acuerdo de paz, la memoria y la satisfacción de los derechos de las víctimas del conflicto armado en Bogotá D.C.</t>
  </si>
  <si>
    <t xml:space="preserve"> Coordinar el 100% del Plan de Acción Distrital para la Atención	 Asistencia y Reparación Integral a las víctimas </t>
  </si>
  <si>
    <t xml:space="preserve"> Implementar el 100% de las medidas de atención y asistencia a víctimas	 conforme a la competencia del Distrito </t>
  </si>
  <si>
    <t xml:space="preserve"> Implementar el 100% de actividades para la implementación del Acuerdo de Paz</t>
  </si>
  <si>
    <t>Desarrollar el 100% de las actividades de secretaría técnica y apoyo operativo a las instancias y procesos de participación y coordinación que contribuyan a la implementación del Acuerdo de Paz	 iniciativas de memoria y a la satisfacción de los derechos de las víctimas.</t>
  </si>
  <si>
    <t xml:space="preserve">Consolidar 1 modelo para generar Transformaciones Rurales Integrales en los bordes urbano rurales priorizados para el cierre de brechas de exclusión social  </t>
  </si>
  <si>
    <t xml:space="preserve"> Formular 1 política pública que promueva la articulación de servicios institucionales para la integración local de las víctimas del conflicto</t>
  </si>
  <si>
    <t xml:space="preserve"> Impulsar el 100% de actividades tendientes a la reparación integral de las víctimas	 que sean competencia del Distrito </t>
  </si>
  <si>
    <t xml:space="preserve"> Implementar 1 ruta distrital en alianza con el sector privado para la inclusión laboral y sostenibilidad económica de personas en proceso de reincorporación	 reintegración	 que hayan culminado la ruta de reintegración o comparecientes ante la JEP</t>
  </si>
  <si>
    <t xml:space="preserve"> Implementar 81 procesos de investigación memoria y verdad como aporte a la reconciliación en Bogotá.</t>
  </si>
  <si>
    <t xml:space="preserve"> Implementar el 100 % de las iniciativas de pedagogía de la memoria	 gestión del conocimiento y de servicios que ofrece el Centro de Memoria	 Paz y Reconciliación para promover la construcción colectiva de una cultura de paz y la reconciliación en los territorios de la ciudad.</t>
  </si>
  <si>
    <t xml:space="preserve">  Implementar 20 procesos pedagógicos que contribuyan al cumplimiento de los objetivos del Sistema Integral de Verdad	 Justicia	 Reparación y No Repetición</t>
  </si>
  <si>
    <t xml:space="preserve"> Impulsar mínimo 3 proyectos restaurativos que respondan a las líneas definidas por la Jurisdicción Especial para la Paz	 en el marco del sistema restaurativo.</t>
  </si>
  <si>
    <t>Programa: 13 Bogotá, un territorio de paz y reconciliación en donde todos puedan volver a empezar</t>
  </si>
  <si>
    <t>Total General</t>
  </si>
  <si>
    <t>Plan de Desarrollo Un Nuevo Contrato Social y Ambiental para la Bogotá del Siglo XXI 2020 -2024</t>
  </si>
  <si>
    <t>Programa: 39 Bogotá territorio de paz y atención integral a las víctimas del conflicto armado</t>
  </si>
  <si>
    <t>Plan de Desarrollo Bogotá Camina Segura 2024 -2027</t>
  </si>
  <si>
    <t xml:space="preserve">Pesos corrientes </t>
  </si>
  <si>
    <t>Fuente: Secretaría General. SEGPLAN componente de inversión 2016-2020 con corte 31/12/2020</t>
  </si>
  <si>
    <t>Pesos corrrientes</t>
  </si>
  <si>
    <t>Presupuesto Programado  año 2024</t>
  </si>
  <si>
    <t xml:space="preserve">Presupuesto comprometido  febrero 2025 </t>
  </si>
  <si>
    <t xml:space="preserve">Fuente: Secretaría General. SEGPLAN componente de inversión 2020-2024 con corte 31/12/2024
</t>
  </si>
  <si>
    <t xml:space="preserve">Presupuesto comprometido 2024 </t>
  </si>
  <si>
    <t>Presupuesto Programado  febrero 2025 *</t>
  </si>
  <si>
    <t>Fuente: Secretaría General. SEGPLAN componente de inversión 2024 con corte 31/12/2024
Plan de adquisiciones corte 28 de febrero 2025.</t>
  </si>
  <si>
    <t>Pesos Corrientes</t>
  </si>
  <si>
    <t xml:space="preserve">Presupuesto comprometido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</si>
</sst>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\ #,##0;[Red]\-&quot;$&quot;\ #,##0"/>
    <numFmt numFmtId="44" formatCode="_-&quot;$&quot;\ * #,##0.00_-;\-&quot;$&quot;\ * #,##0.00_-;_-&quot;$&quot;\ 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2" borderId="0" xfId="0" applyFont="1" applyFill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44" fontId="3" fillId="2" borderId="0" xfId="1" applyFont="1" applyFill="1" applyAlignment="1">
      <alignment wrapText="1"/>
    </xf>
    <xf numFmtId="6" fontId="3" fillId="2" borderId="0" xfId="0" applyNumberFormat="1" applyFont="1" applyFill="1" applyAlignment="1">
      <alignment wrapText="1"/>
    </xf>
    <xf numFmtId="10" fontId="3" fillId="2" borderId="0" xfId="2" applyNumberFormat="1" applyFont="1" applyFill="1"/>
    <xf numFmtId="6" fontId="4" fillId="2" borderId="0" xfId="0" applyNumberFormat="1" applyFont="1" applyFill="1"/>
    <xf numFmtId="0" fontId="3" fillId="2" borderId="0" xfId="0" applyFont="1" applyFill="1" applyAlignment="1">
      <alignment horizontal="left" wrapText="1" indent="1"/>
    </xf>
    <xf numFmtId="44" fontId="3" fillId="2" borderId="0" xfId="0" applyNumberFormat="1" applyFont="1" applyFill="1"/>
    <xf numFmtId="44" fontId="3" fillId="2" borderId="0" xfId="1" applyFont="1" applyFill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2" borderId="0" xfId="0" applyFont="1" applyFill="1"/>
    <xf numFmtId="0" fontId="5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0" fontId="3" fillId="2" borderId="0" xfId="2" applyNumberFormat="1" applyFont="1" applyFill="1" applyAlignment="1">
      <alignment horizontal="center" wrapText="1"/>
    </xf>
    <xf numFmtId="4" fontId="2" fillId="0" borderId="0" xfId="0" applyNumberFormat="1" applyFont="1" applyAlignment="1">
      <alignment horizontal="center" vertical="center"/>
    </xf>
    <xf numFmtId="9" fontId="3" fillId="2" borderId="0" xfId="2" applyFont="1" applyFill="1" applyAlignment="1">
      <alignment horizontal="center" wrapText="1"/>
    </xf>
    <xf numFmtId="10" fontId="3" fillId="2" borderId="0" xfId="2" applyNumberFormat="1" applyFont="1" applyFill="1" applyAlignment="1">
      <alignment horizontal="center"/>
    </xf>
    <xf numFmtId="10" fontId="4" fillId="2" borderId="0" xfId="2" applyNumberFormat="1" applyFont="1" applyFill="1" applyAlignment="1">
      <alignment horizontal="center"/>
    </xf>
    <xf numFmtId="44" fontId="2" fillId="0" borderId="0" xfId="1" applyFont="1" applyAlignment="1">
      <alignment horizontal="center" vertical="center"/>
    </xf>
    <xf numFmtId="9" fontId="3" fillId="2" borderId="0" xfId="2" applyFont="1" applyFill="1" applyAlignment="1">
      <alignment horizontal="center"/>
    </xf>
    <xf numFmtId="44" fontId="2" fillId="0" borderId="0" xfId="1" applyFont="1" applyFill="1" applyAlignment="1">
      <alignment horizontal="center" vertical="center"/>
    </xf>
    <xf numFmtId="9" fontId="2" fillId="0" borderId="0" xfId="2" applyFont="1" applyAlignment="1">
      <alignment horizontal="center" vertical="center"/>
    </xf>
    <xf numFmtId="10" fontId="2" fillId="0" borderId="0" xfId="2" applyNumberFormat="1" applyFont="1" applyAlignment="1">
      <alignment horizontal="center" vertical="center"/>
    </xf>
    <xf numFmtId="6" fontId="2" fillId="0" borderId="0" xfId="0" applyNumberFormat="1" applyFont="1" applyAlignment="1">
      <alignment horizontal="center" vertical="center"/>
    </xf>
    <xf numFmtId="44" fontId="1" fillId="0" borderId="0" xfId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D48E2-06A6-4B91-AEB4-62526C486D8C}">
  <dimension ref="A1:V16"/>
  <sheetViews>
    <sheetView zoomScale="80" zoomScaleNormal="80" workbookViewId="0"/>
  </sheetViews>
  <sheetFormatPr baseColWidth="10" defaultRowHeight="15" x14ac:dyDescent="0.25"/>
  <cols>
    <col min="1" max="1" width="13.28515625" customWidth="1"/>
    <col min="2" max="2" width="30.28515625" customWidth="1"/>
    <col min="3" max="3" width="16.28515625" customWidth="1"/>
    <col min="4" max="4" width="21.7109375" customWidth="1"/>
    <col min="5" max="5" width="26" bestFit="1" customWidth="1"/>
    <col min="6" max="6" width="21.7109375" bestFit="1" customWidth="1"/>
    <col min="7" max="7" width="17" customWidth="1"/>
    <col min="8" max="9" width="23.140625" bestFit="1" customWidth="1"/>
    <col min="10" max="10" width="16.42578125" customWidth="1"/>
    <col min="11" max="12" width="23.140625" bestFit="1" customWidth="1"/>
    <col min="13" max="13" width="16" customWidth="1"/>
    <col min="14" max="15" width="23.140625" bestFit="1" customWidth="1"/>
    <col min="16" max="16" width="15.85546875" customWidth="1"/>
    <col min="17" max="18" width="23.140625" bestFit="1" customWidth="1"/>
    <col min="19" max="19" width="16.140625" customWidth="1"/>
    <col min="20" max="21" width="24.42578125" bestFit="1" customWidth="1"/>
  </cols>
  <sheetData>
    <row r="1" spans="1:22" x14ac:dyDescent="0.25">
      <c r="A1" s="36" t="s">
        <v>22</v>
      </c>
      <c r="B1" s="2"/>
      <c r="D1" s="36"/>
      <c r="E1" s="36"/>
      <c r="F1" s="36"/>
      <c r="G1" s="36"/>
      <c r="H1" s="3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 x14ac:dyDescent="0.25">
      <c r="A2" s="13" t="s">
        <v>0</v>
      </c>
      <c r="B2" s="13"/>
      <c r="C2" s="13"/>
      <c r="D2" s="13"/>
      <c r="E2" s="13"/>
      <c r="F2" s="1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2" x14ac:dyDescent="0.25">
      <c r="A3" s="35" t="s">
        <v>69</v>
      </c>
      <c r="B3" s="35"/>
      <c r="C3" s="35"/>
      <c r="D3" s="35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2" ht="45" x14ac:dyDescent="0.25">
      <c r="A4" s="18" t="s">
        <v>10</v>
      </c>
      <c r="B4" s="18" t="s">
        <v>11</v>
      </c>
      <c r="C4" s="18" t="s">
        <v>13</v>
      </c>
      <c r="D4" s="18" t="s">
        <v>14</v>
      </c>
      <c r="E4" s="18" t="s">
        <v>15</v>
      </c>
      <c r="F4" s="18" t="s">
        <v>49</v>
      </c>
      <c r="G4" s="18" t="s">
        <v>23</v>
      </c>
      <c r="H4" s="18" t="s">
        <v>16</v>
      </c>
      <c r="I4" s="18" t="s">
        <v>50</v>
      </c>
      <c r="J4" s="18" t="s">
        <v>23</v>
      </c>
      <c r="K4" s="18" t="s">
        <v>17</v>
      </c>
      <c r="L4" s="18" t="s">
        <v>24</v>
      </c>
      <c r="M4" s="18" t="s">
        <v>23</v>
      </c>
      <c r="N4" s="18" t="s">
        <v>18</v>
      </c>
      <c r="O4" s="18" t="s">
        <v>25</v>
      </c>
      <c r="P4" s="18" t="s">
        <v>23</v>
      </c>
      <c r="Q4" s="18" t="s">
        <v>19</v>
      </c>
      <c r="R4" s="18" t="s">
        <v>26</v>
      </c>
      <c r="S4" s="18" t="s">
        <v>23</v>
      </c>
      <c r="T4" s="18" t="s">
        <v>20</v>
      </c>
      <c r="U4" s="18" t="s">
        <v>21</v>
      </c>
      <c r="V4" s="1"/>
    </row>
    <row r="5" spans="1:22" ht="85.5" x14ac:dyDescent="0.25">
      <c r="A5" s="21">
        <v>1156</v>
      </c>
      <c r="B5" s="20" t="s">
        <v>12</v>
      </c>
      <c r="C5" s="21">
        <v>1</v>
      </c>
      <c r="D5" s="34" t="s">
        <v>1</v>
      </c>
      <c r="E5" s="27">
        <v>796212010</v>
      </c>
      <c r="F5" s="27">
        <v>677422847</v>
      </c>
      <c r="G5" s="23">
        <v>85.08</v>
      </c>
      <c r="H5" s="27">
        <v>2925202157</v>
      </c>
      <c r="I5" s="27">
        <v>2918433284</v>
      </c>
      <c r="J5" s="23">
        <v>99.77</v>
      </c>
      <c r="K5" s="27">
        <v>0</v>
      </c>
      <c r="L5" s="27">
        <v>0</v>
      </c>
      <c r="M5" s="23">
        <v>0</v>
      </c>
      <c r="N5" s="27">
        <v>0</v>
      </c>
      <c r="O5" s="27">
        <v>0</v>
      </c>
      <c r="P5" s="23">
        <v>0</v>
      </c>
      <c r="Q5" s="27">
        <v>0</v>
      </c>
      <c r="R5" s="27">
        <v>0</v>
      </c>
      <c r="S5" s="23">
        <v>0</v>
      </c>
      <c r="T5" s="27">
        <f>E5+H5+K5+N5+Q5</f>
        <v>3721414167</v>
      </c>
      <c r="U5" s="27">
        <v>3595856131</v>
      </c>
    </row>
    <row r="6" spans="1:22" ht="71.25" x14ac:dyDescent="0.25">
      <c r="A6" s="21">
        <v>1156</v>
      </c>
      <c r="B6" s="20" t="s">
        <v>12</v>
      </c>
      <c r="C6" s="21">
        <v>2</v>
      </c>
      <c r="D6" s="34" t="s">
        <v>2</v>
      </c>
      <c r="E6" s="27">
        <v>7756441161</v>
      </c>
      <c r="F6" s="27">
        <v>5022848319</v>
      </c>
      <c r="G6" s="23">
        <v>64.760000000000005</v>
      </c>
      <c r="H6" s="27">
        <v>5535180822</v>
      </c>
      <c r="I6" s="27">
        <v>5229254993</v>
      </c>
      <c r="J6" s="23">
        <v>94.47</v>
      </c>
      <c r="K6" s="27">
        <v>9563057136</v>
      </c>
      <c r="L6" s="27">
        <v>9563014096</v>
      </c>
      <c r="M6" s="23">
        <v>100</v>
      </c>
      <c r="N6" s="27">
        <v>14088527968</v>
      </c>
      <c r="O6" s="27">
        <v>14088527968</v>
      </c>
      <c r="P6" s="23">
        <v>100</v>
      </c>
      <c r="Q6" s="27">
        <v>10008463400</v>
      </c>
      <c r="R6" s="27">
        <v>10008463400</v>
      </c>
      <c r="S6" s="23">
        <v>66.099999999999994</v>
      </c>
      <c r="T6" s="27">
        <f t="shared" ref="T6:T13" si="0">E6+H6+K6+N6+Q6</f>
        <v>46951670487</v>
      </c>
      <c r="U6" s="27">
        <v>43912108776</v>
      </c>
    </row>
    <row r="7" spans="1:22" ht="85.5" x14ac:dyDescent="0.25">
      <c r="A7" s="21">
        <v>1156</v>
      </c>
      <c r="B7" s="20" t="s">
        <v>12</v>
      </c>
      <c r="C7" s="21">
        <v>3</v>
      </c>
      <c r="D7" s="34" t="s">
        <v>3</v>
      </c>
      <c r="E7" s="27">
        <v>626371363</v>
      </c>
      <c r="F7" s="27">
        <v>521219870</v>
      </c>
      <c r="G7" s="23">
        <v>83.21</v>
      </c>
      <c r="H7" s="27">
        <v>4435172058</v>
      </c>
      <c r="I7" s="27">
        <v>4276123534</v>
      </c>
      <c r="J7" s="23">
        <v>96.41</v>
      </c>
      <c r="K7" s="27">
        <v>6579131549</v>
      </c>
      <c r="L7" s="27">
        <v>6553230984</v>
      </c>
      <c r="M7" s="23">
        <v>99.61</v>
      </c>
      <c r="N7" s="27">
        <v>6764530355</v>
      </c>
      <c r="O7" s="27">
        <v>6764530355</v>
      </c>
      <c r="P7" s="23">
        <v>100</v>
      </c>
      <c r="Q7" s="27">
        <v>4044933246</v>
      </c>
      <c r="R7" s="27">
        <v>4044933246</v>
      </c>
      <c r="S7" s="23">
        <v>57.43</v>
      </c>
      <c r="T7" s="27">
        <f t="shared" si="0"/>
        <v>22450138571</v>
      </c>
      <c r="U7" s="27">
        <v>22160037989</v>
      </c>
    </row>
    <row r="8" spans="1:22" ht="99.75" x14ac:dyDescent="0.25">
      <c r="A8" s="21">
        <v>1156</v>
      </c>
      <c r="B8" s="20" t="s">
        <v>12</v>
      </c>
      <c r="C8" s="21">
        <v>4</v>
      </c>
      <c r="D8" s="34" t="s">
        <v>4</v>
      </c>
      <c r="E8" s="27">
        <v>208270018</v>
      </c>
      <c r="F8" s="27">
        <v>30413700</v>
      </c>
      <c r="G8" s="23">
        <v>14.6</v>
      </c>
      <c r="H8" s="27">
        <v>425546810</v>
      </c>
      <c r="I8" s="27">
        <v>423811201</v>
      </c>
      <c r="J8" s="23">
        <v>99.59</v>
      </c>
      <c r="K8" s="27">
        <v>0</v>
      </c>
      <c r="L8" s="27">
        <v>0</v>
      </c>
      <c r="M8" s="23">
        <v>0</v>
      </c>
      <c r="N8" s="27">
        <v>0</v>
      </c>
      <c r="O8" s="27">
        <v>0</v>
      </c>
      <c r="P8" s="23">
        <v>0</v>
      </c>
      <c r="Q8" s="27">
        <v>0</v>
      </c>
      <c r="R8" s="27">
        <v>0</v>
      </c>
      <c r="S8" s="23">
        <v>0</v>
      </c>
      <c r="T8" s="27">
        <f t="shared" si="0"/>
        <v>633816828</v>
      </c>
      <c r="U8" s="27">
        <v>454224901</v>
      </c>
    </row>
    <row r="9" spans="1:22" ht="85.5" x14ac:dyDescent="0.25">
      <c r="A9" s="21">
        <v>1156</v>
      </c>
      <c r="B9" s="20" t="s">
        <v>12</v>
      </c>
      <c r="C9" s="21">
        <v>5</v>
      </c>
      <c r="D9" s="34" t="s">
        <v>5</v>
      </c>
      <c r="E9" s="27">
        <v>581669160</v>
      </c>
      <c r="F9" s="27">
        <v>216462427</v>
      </c>
      <c r="G9" s="23">
        <v>37.21</v>
      </c>
      <c r="H9" s="27">
        <v>2596107030</v>
      </c>
      <c r="I9" s="27">
        <v>2316753572</v>
      </c>
      <c r="J9" s="23">
        <v>89.24</v>
      </c>
      <c r="K9" s="27">
        <v>4313416034</v>
      </c>
      <c r="L9" s="27">
        <v>4285747027</v>
      </c>
      <c r="M9" s="23">
        <v>99.36</v>
      </c>
      <c r="N9" s="27">
        <v>2675409521</v>
      </c>
      <c r="O9" s="27">
        <v>2657776255</v>
      </c>
      <c r="P9" s="23">
        <v>99.34</v>
      </c>
      <c r="Q9" s="27">
        <v>0</v>
      </c>
      <c r="R9" s="27">
        <v>0</v>
      </c>
      <c r="S9" s="23">
        <v>0</v>
      </c>
      <c r="T9" s="27">
        <f t="shared" si="0"/>
        <v>10166601745</v>
      </c>
      <c r="U9" s="27">
        <v>9476739281</v>
      </c>
    </row>
    <row r="10" spans="1:22" ht="71.25" x14ac:dyDescent="0.25">
      <c r="A10" s="21">
        <v>1156</v>
      </c>
      <c r="B10" s="20" t="s">
        <v>12</v>
      </c>
      <c r="C10" s="21">
        <v>6</v>
      </c>
      <c r="D10" s="34" t="s">
        <v>6</v>
      </c>
      <c r="E10" s="27">
        <v>27372330</v>
      </c>
      <c r="F10" s="27">
        <v>27372330</v>
      </c>
      <c r="G10" s="23">
        <v>100</v>
      </c>
      <c r="H10" s="27">
        <v>301948960</v>
      </c>
      <c r="I10" s="27">
        <v>291925821</v>
      </c>
      <c r="J10" s="23">
        <v>96.68</v>
      </c>
      <c r="K10" s="27">
        <v>573275815</v>
      </c>
      <c r="L10" s="27">
        <v>568588895</v>
      </c>
      <c r="M10" s="23">
        <v>99.18</v>
      </c>
      <c r="N10" s="27">
        <v>274659900</v>
      </c>
      <c r="O10" s="27">
        <v>274659900</v>
      </c>
      <c r="P10" s="23">
        <v>100</v>
      </c>
      <c r="Q10" s="27">
        <v>0</v>
      </c>
      <c r="R10" s="27">
        <v>0</v>
      </c>
      <c r="S10" s="23">
        <v>0</v>
      </c>
      <c r="T10" s="27">
        <f t="shared" si="0"/>
        <v>1177257005</v>
      </c>
      <c r="U10" s="27">
        <v>1162546946</v>
      </c>
    </row>
    <row r="11" spans="1:22" ht="114" x14ac:dyDescent="0.25">
      <c r="A11" s="21">
        <v>1156</v>
      </c>
      <c r="B11" s="20" t="s">
        <v>12</v>
      </c>
      <c r="C11" s="21">
        <v>7</v>
      </c>
      <c r="D11" s="34" t="s">
        <v>7</v>
      </c>
      <c r="E11" s="27">
        <v>98246261</v>
      </c>
      <c r="F11" s="27">
        <v>76054250</v>
      </c>
      <c r="G11" s="23">
        <v>77.400000000000006</v>
      </c>
      <c r="H11" s="27">
        <v>811798976</v>
      </c>
      <c r="I11" s="27">
        <v>801216209</v>
      </c>
      <c r="J11" s="23">
        <v>98.7</v>
      </c>
      <c r="K11" s="27">
        <v>1402092977</v>
      </c>
      <c r="L11" s="27">
        <v>1376933889</v>
      </c>
      <c r="M11" s="23">
        <v>98.21</v>
      </c>
      <c r="N11" s="27">
        <v>1765221616</v>
      </c>
      <c r="O11" s="27">
        <v>1754263016</v>
      </c>
      <c r="P11" s="23">
        <v>99.38</v>
      </c>
      <c r="Q11" s="27">
        <v>1134805655</v>
      </c>
      <c r="R11" s="27">
        <v>1134805655</v>
      </c>
      <c r="S11" s="23">
        <v>64.959999999999994</v>
      </c>
      <c r="T11" s="27">
        <f t="shared" si="0"/>
        <v>5212165485</v>
      </c>
      <c r="U11" s="27">
        <v>5143273019</v>
      </c>
    </row>
    <row r="12" spans="1:22" ht="114" x14ac:dyDescent="0.25">
      <c r="A12" s="21">
        <v>1156</v>
      </c>
      <c r="B12" s="20" t="s">
        <v>12</v>
      </c>
      <c r="C12" s="21">
        <v>8</v>
      </c>
      <c r="D12" s="34" t="s">
        <v>8</v>
      </c>
      <c r="E12" s="27">
        <v>1703649440</v>
      </c>
      <c r="F12" s="27">
        <v>548220375</v>
      </c>
      <c r="G12" s="23">
        <v>32.18</v>
      </c>
      <c r="H12" s="27">
        <v>12939020937</v>
      </c>
      <c r="I12" s="27">
        <v>12574124383</v>
      </c>
      <c r="J12" s="23">
        <v>97.18</v>
      </c>
      <c r="K12" s="27">
        <v>7200660919</v>
      </c>
      <c r="L12" s="27">
        <v>7178647502</v>
      </c>
      <c r="M12" s="23">
        <v>99.69</v>
      </c>
      <c r="N12" s="27">
        <v>6995895179</v>
      </c>
      <c r="O12" s="27">
        <v>6974725665</v>
      </c>
      <c r="P12" s="23">
        <v>99.7</v>
      </c>
      <c r="Q12" s="27">
        <v>2921361784</v>
      </c>
      <c r="R12" s="27">
        <v>2921361784</v>
      </c>
      <c r="S12" s="23">
        <v>46.04</v>
      </c>
      <c r="T12" s="27">
        <f t="shared" si="0"/>
        <v>31760588259</v>
      </c>
      <c r="U12" s="27">
        <v>30197079709</v>
      </c>
    </row>
    <row r="13" spans="1:22" ht="128.25" x14ac:dyDescent="0.25">
      <c r="A13" s="21">
        <v>1156</v>
      </c>
      <c r="B13" s="20" t="s">
        <v>12</v>
      </c>
      <c r="C13" s="21">
        <v>9</v>
      </c>
      <c r="D13" s="34" t="s">
        <v>9</v>
      </c>
      <c r="E13" s="27">
        <v>0</v>
      </c>
      <c r="F13" s="27">
        <v>0</v>
      </c>
      <c r="G13" s="23">
        <v>0</v>
      </c>
      <c r="H13" s="27">
        <v>1502350508</v>
      </c>
      <c r="I13" s="27">
        <v>1465241063</v>
      </c>
      <c r="J13" s="23">
        <v>97.53</v>
      </c>
      <c r="K13" s="27">
        <v>3840231574</v>
      </c>
      <c r="L13" s="27">
        <v>3806382290</v>
      </c>
      <c r="M13" s="23">
        <v>99.12</v>
      </c>
      <c r="N13" s="27">
        <v>4336026461</v>
      </c>
      <c r="O13" s="27">
        <v>4312627561</v>
      </c>
      <c r="P13" s="23">
        <v>99.46</v>
      </c>
      <c r="Q13" s="27">
        <v>2423004547</v>
      </c>
      <c r="R13" s="27">
        <v>2423004547</v>
      </c>
      <c r="S13" s="23">
        <v>43.24</v>
      </c>
      <c r="T13" s="27">
        <f t="shared" si="0"/>
        <v>12101613090</v>
      </c>
      <c r="U13" s="27">
        <v>12007255461</v>
      </c>
    </row>
    <row r="14" spans="1:22" x14ac:dyDescent="0.25">
      <c r="A14" s="2"/>
      <c r="B14" s="2"/>
      <c r="C14" s="2"/>
      <c r="D14" s="17" t="s">
        <v>65</v>
      </c>
      <c r="E14" s="11">
        <f>SUM(E5:E13)</f>
        <v>11798231743</v>
      </c>
      <c r="F14" s="11">
        <f>SUM(F5:F13)</f>
        <v>7120014118</v>
      </c>
      <c r="G14" s="28">
        <f>F14/E14</f>
        <v>0.60348146002678493</v>
      </c>
      <c r="H14" s="11">
        <f>SUM(H5:H13)</f>
        <v>31472328258</v>
      </c>
      <c r="I14" s="11">
        <f>SUM(I5:I13)</f>
        <v>30296884060</v>
      </c>
      <c r="J14" s="28">
        <f>I14/H14</f>
        <v>0.96265150171401093</v>
      </c>
      <c r="K14" s="11">
        <f>SUM(K5:K13)</f>
        <v>33471866004</v>
      </c>
      <c r="L14" s="11">
        <f>SUM(L5:L13)</f>
        <v>33332544683</v>
      </c>
      <c r="M14" s="25">
        <f>L14/K14</f>
        <v>0.99583765897654608</v>
      </c>
      <c r="N14" s="11">
        <f>SUM(N5:N13)</f>
        <v>36900271000</v>
      </c>
      <c r="O14" s="11">
        <f>SUM(O5:O13)</f>
        <v>36827110720</v>
      </c>
      <c r="P14" s="25">
        <f>O14/N14</f>
        <v>0.99801735114628287</v>
      </c>
      <c r="Q14" s="11">
        <f>SUM(Q5:Q13)</f>
        <v>20532568632</v>
      </c>
      <c r="R14" s="11">
        <f>SUM(R5:R13)</f>
        <v>20532568632</v>
      </c>
      <c r="S14" s="25">
        <f>R14/Q14</f>
        <v>1</v>
      </c>
      <c r="T14" s="11">
        <f>SUM(T5:T13)</f>
        <v>134175265637</v>
      </c>
      <c r="U14" s="11">
        <f>SUM(U5:U13)</f>
        <v>128109122213</v>
      </c>
    </row>
    <row r="15" spans="1:22" x14ac:dyDescent="0.25">
      <c r="A15" s="15"/>
      <c r="B15" s="15"/>
      <c r="C15" s="15"/>
    </row>
    <row r="16" spans="1:22" ht="42" customHeight="1" x14ac:dyDescent="0.25">
      <c r="A16" s="14" t="s">
        <v>70</v>
      </c>
      <c r="B16" s="14"/>
      <c r="C16" s="14"/>
    </row>
  </sheetData>
  <mergeCells count="4">
    <mergeCell ref="A2:F2"/>
    <mergeCell ref="A16:C16"/>
    <mergeCell ref="A15:C15"/>
    <mergeCell ref="A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5A7F0-E7DE-4C75-BB3D-C4E8E9B153C1}">
  <dimension ref="A1:U19"/>
  <sheetViews>
    <sheetView zoomScale="80" zoomScaleNormal="80" workbookViewId="0">
      <selection activeCell="C7" sqref="C7"/>
    </sheetView>
  </sheetViews>
  <sheetFormatPr baseColWidth="10" defaultRowHeight="15" x14ac:dyDescent="0.25"/>
  <cols>
    <col min="1" max="1" width="11.7109375" bestFit="1" customWidth="1"/>
    <col min="2" max="2" width="45.5703125" customWidth="1"/>
    <col min="3" max="3" width="18.7109375" customWidth="1"/>
    <col min="4" max="4" width="41.85546875" customWidth="1"/>
    <col min="5" max="6" width="25.85546875" bestFit="1" customWidth="1"/>
    <col min="7" max="7" width="12.5703125" customWidth="1"/>
    <col min="8" max="9" width="22.140625" bestFit="1" customWidth="1"/>
    <col min="10" max="10" width="16.28515625" customWidth="1"/>
    <col min="11" max="11" width="21.7109375" bestFit="1" customWidth="1"/>
    <col min="12" max="12" width="22.140625" bestFit="1" customWidth="1"/>
    <col min="13" max="13" width="16.140625" customWidth="1"/>
    <col min="14" max="15" width="22.140625" bestFit="1" customWidth="1"/>
    <col min="16" max="16" width="17.85546875" customWidth="1"/>
    <col min="17" max="17" width="21.42578125" bestFit="1" customWidth="1"/>
    <col min="18" max="18" width="27.7109375" bestFit="1" customWidth="1"/>
    <col min="19" max="19" width="17" customWidth="1"/>
    <col min="20" max="20" width="22.42578125" bestFit="1" customWidth="1"/>
    <col min="21" max="21" width="22.85546875" bestFit="1" customWidth="1"/>
  </cols>
  <sheetData>
    <row r="1" spans="1:21" x14ac:dyDescent="0.25">
      <c r="A1" s="4" t="s">
        <v>66</v>
      </c>
      <c r="B1" s="4"/>
      <c r="C1" s="4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25">
      <c r="A2" s="4" t="s">
        <v>67</v>
      </c>
      <c r="B2" s="4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x14ac:dyDescent="0.25">
      <c r="A3" s="35" t="s">
        <v>71</v>
      </c>
      <c r="B3" s="3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45" x14ac:dyDescent="0.25">
      <c r="A4" s="18" t="s">
        <v>10</v>
      </c>
      <c r="B4" s="18" t="s">
        <v>11</v>
      </c>
      <c r="C4" s="18" t="s">
        <v>13</v>
      </c>
      <c r="D4" s="18" t="s">
        <v>14</v>
      </c>
      <c r="E4" s="18" t="s">
        <v>19</v>
      </c>
      <c r="F4" s="18" t="s">
        <v>26</v>
      </c>
      <c r="G4" s="18" t="s">
        <v>23</v>
      </c>
      <c r="H4" s="18" t="s">
        <v>40</v>
      </c>
      <c r="I4" s="18" t="s">
        <v>41</v>
      </c>
      <c r="J4" s="18" t="s">
        <v>23</v>
      </c>
      <c r="K4" s="18" t="s">
        <v>42</v>
      </c>
      <c r="L4" s="18" t="s">
        <v>43</v>
      </c>
      <c r="M4" s="18" t="s">
        <v>23</v>
      </c>
      <c r="N4" s="18" t="s">
        <v>44</v>
      </c>
      <c r="O4" s="18" t="s">
        <v>45</v>
      </c>
      <c r="P4" s="18" t="s">
        <v>23</v>
      </c>
      <c r="Q4" s="18" t="s">
        <v>46</v>
      </c>
      <c r="R4" s="18" t="s">
        <v>75</v>
      </c>
      <c r="S4" s="18" t="s">
        <v>23</v>
      </c>
      <c r="T4" s="18" t="s">
        <v>47</v>
      </c>
      <c r="U4" s="18" t="s">
        <v>48</v>
      </c>
    </row>
    <row r="5" spans="1:21" ht="59.45" customHeight="1" x14ac:dyDescent="0.25">
      <c r="A5" s="20">
        <v>7871</v>
      </c>
      <c r="B5" s="20" t="s">
        <v>27</v>
      </c>
      <c r="C5" s="20">
        <v>1</v>
      </c>
      <c r="D5" s="34" t="s">
        <v>28</v>
      </c>
      <c r="E5" s="32">
        <v>180922950</v>
      </c>
      <c r="F5" s="32">
        <v>175113988</v>
      </c>
      <c r="G5" s="23">
        <v>96.79</v>
      </c>
      <c r="H5" s="32">
        <v>495099654</v>
      </c>
      <c r="I5" s="32">
        <v>495099654</v>
      </c>
      <c r="J5" s="23">
        <v>100</v>
      </c>
      <c r="K5" s="32">
        <v>465276844</v>
      </c>
      <c r="L5" s="32">
        <v>465276024</v>
      </c>
      <c r="M5" s="23">
        <v>100</v>
      </c>
      <c r="N5" s="32">
        <v>408085783</v>
      </c>
      <c r="O5" s="32">
        <v>408084703</v>
      </c>
      <c r="P5" s="23">
        <v>100</v>
      </c>
      <c r="Q5" s="32">
        <v>232932170</v>
      </c>
      <c r="R5" s="32">
        <v>232932170</v>
      </c>
      <c r="S5" s="23">
        <v>56.46</v>
      </c>
      <c r="T5" s="32">
        <f>E5+H5+K5+N5+Q5</f>
        <v>1782317401</v>
      </c>
      <c r="U5" s="32">
        <f>F5+I5+L5+O5+R5</f>
        <v>1776506539</v>
      </c>
    </row>
    <row r="6" spans="1:21" ht="88.15" customHeight="1" x14ac:dyDescent="0.25">
      <c r="A6" s="21">
        <v>7871</v>
      </c>
      <c r="B6" s="20" t="s">
        <v>27</v>
      </c>
      <c r="C6" s="21">
        <v>2</v>
      </c>
      <c r="D6" s="34" t="s">
        <v>29</v>
      </c>
      <c r="E6" s="32">
        <v>125460615</v>
      </c>
      <c r="F6" s="32">
        <v>125460090</v>
      </c>
      <c r="G6" s="23">
        <v>100</v>
      </c>
      <c r="H6" s="32">
        <v>720347527</v>
      </c>
      <c r="I6" s="32">
        <v>705347527</v>
      </c>
      <c r="J6" s="23">
        <v>97.92</v>
      </c>
      <c r="K6" s="32">
        <v>619022000</v>
      </c>
      <c r="L6" s="32">
        <v>619020540</v>
      </c>
      <c r="M6" s="23">
        <v>100</v>
      </c>
      <c r="N6" s="32">
        <v>288663877</v>
      </c>
      <c r="O6" s="32">
        <v>288663527</v>
      </c>
      <c r="P6" s="23">
        <v>100</v>
      </c>
      <c r="Q6" s="32">
        <v>157973500</v>
      </c>
      <c r="R6" s="33">
        <v>157973498</v>
      </c>
      <c r="S6" s="23">
        <v>30.22</v>
      </c>
      <c r="T6" s="32">
        <f t="shared" ref="T6:T16" si="0">E6+H6+K6+N6+Q6</f>
        <v>1911467519</v>
      </c>
      <c r="U6" s="32">
        <f t="shared" ref="U6:U16" si="1">F6+I6+L6+O6+R6</f>
        <v>1896465182</v>
      </c>
    </row>
    <row r="7" spans="1:21" ht="99.75" x14ac:dyDescent="0.25">
      <c r="A7" s="21">
        <v>7871</v>
      </c>
      <c r="B7" s="20" t="s">
        <v>27</v>
      </c>
      <c r="C7" s="21">
        <v>3</v>
      </c>
      <c r="D7" s="34" t="s">
        <v>30</v>
      </c>
      <c r="E7" s="32">
        <v>343596383</v>
      </c>
      <c r="F7" s="32">
        <v>343595433</v>
      </c>
      <c r="G7" s="23">
        <v>100</v>
      </c>
      <c r="H7" s="32">
        <v>1162264350</v>
      </c>
      <c r="I7" s="32">
        <v>1162264350</v>
      </c>
      <c r="J7" s="23">
        <v>100</v>
      </c>
      <c r="K7" s="32">
        <v>972259824</v>
      </c>
      <c r="L7" s="32">
        <v>972256822</v>
      </c>
      <c r="M7" s="23">
        <v>100</v>
      </c>
      <c r="N7" s="32">
        <v>767392343</v>
      </c>
      <c r="O7" s="32">
        <v>767390303</v>
      </c>
      <c r="P7" s="23">
        <v>100</v>
      </c>
      <c r="Q7" s="32">
        <v>281150352</v>
      </c>
      <c r="R7" s="33">
        <v>281150349</v>
      </c>
      <c r="S7" s="23">
        <v>33.1</v>
      </c>
      <c r="T7" s="32">
        <f t="shared" si="0"/>
        <v>3526663252</v>
      </c>
      <c r="U7" s="32">
        <f t="shared" si="1"/>
        <v>3526657257</v>
      </c>
    </row>
    <row r="8" spans="1:21" ht="57" x14ac:dyDescent="0.25">
      <c r="A8" s="21">
        <v>7871</v>
      </c>
      <c r="B8" s="20" t="s">
        <v>27</v>
      </c>
      <c r="C8" s="21">
        <v>4</v>
      </c>
      <c r="D8" s="34" t="s">
        <v>31</v>
      </c>
      <c r="E8" s="32">
        <v>85190000</v>
      </c>
      <c r="F8" s="32">
        <v>85188950</v>
      </c>
      <c r="G8" s="23">
        <v>100</v>
      </c>
      <c r="H8" s="32">
        <v>194239893</v>
      </c>
      <c r="I8" s="32">
        <v>194239893</v>
      </c>
      <c r="J8" s="23">
        <v>100</v>
      </c>
      <c r="K8" s="32">
        <v>95957000</v>
      </c>
      <c r="L8" s="32">
        <v>95956828</v>
      </c>
      <c r="M8" s="23">
        <v>100</v>
      </c>
      <c r="N8" s="32">
        <v>133811743</v>
      </c>
      <c r="O8" s="32">
        <v>133811743</v>
      </c>
      <c r="P8" s="23">
        <v>100</v>
      </c>
      <c r="Q8" s="32">
        <v>0</v>
      </c>
      <c r="R8" s="32">
        <v>0</v>
      </c>
      <c r="S8" s="23">
        <v>0</v>
      </c>
      <c r="T8" s="32">
        <f t="shared" si="0"/>
        <v>509198636</v>
      </c>
      <c r="U8" s="32">
        <f t="shared" si="1"/>
        <v>509197414</v>
      </c>
    </row>
    <row r="9" spans="1:21" ht="57" x14ac:dyDescent="0.25">
      <c r="A9" s="21">
        <v>7871</v>
      </c>
      <c r="B9" s="20" t="s">
        <v>27</v>
      </c>
      <c r="C9" s="21">
        <v>5</v>
      </c>
      <c r="D9" s="34" t="s">
        <v>32</v>
      </c>
      <c r="E9" s="32">
        <v>3467954773</v>
      </c>
      <c r="F9" s="32">
        <v>3462596902</v>
      </c>
      <c r="G9" s="23">
        <v>99.85</v>
      </c>
      <c r="H9" s="32">
        <v>3546876294</v>
      </c>
      <c r="I9" s="32">
        <v>3538001100</v>
      </c>
      <c r="J9" s="23">
        <v>99.75</v>
      </c>
      <c r="K9" s="32">
        <v>2550705721</v>
      </c>
      <c r="L9" s="32">
        <v>2550704181</v>
      </c>
      <c r="M9" s="23">
        <v>100</v>
      </c>
      <c r="N9" s="32">
        <v>1418031100</v>
      </c>
      <c r="O9" s="32">
        <v>1408594015</v>
      </c>
      <c r="P9" s="23">
        <v>99.33</v>
      </c>
      <c r="Q9" s="32">
        <v>354634502</v>
      </c>
      <c r="R9" s="33">
        <v>353000856</v>
      </c>
      <c r="S9" s="23">
        <v>23.83</v>
      </c>
      <c r="T9" s="32">
        <f t="shared" si="0"/>
        <v>11338202390</v>
      </c>
      <c r="U9" s="32">
        <f t="shared" si="1"/>
        <v>11312897054</v>
      </c>
    </row>
    <row r="10" spans="1:21" ht="71.25" x14ac:dyDescent="0.25">
      <c r="A10" s="21">
        <v>7871</v>
      </c>
      <c r="B10" s="20" t="s">
        <v>27</v>
      </c>
      <c r="C10" s="21">
        <v>6</v>
      </c>
      <c r="D10" s="34" t="s">
        <v>33</v>
      </c>
      <c r="E10" s="32">
        <v>6063449331</v>
      </c>
      <c r="F10" s="32">
        <v>5983011963</v>
      </c>
      <c r="G10" s="23">
        <v>98.67</v>
      </c>
      <c r="H10" s="32">
        <v>9394898913</v>
      </c>
      <c r="I10" s="32">
        <v>9388090217</v>
      </c>
      <c r="J10" s="23">
        <v>99.93</v>
      </c>
      <c r="K10" s="32">
        <v>16428215641</v>
      </c>
      <c r="L10" s="32">
        <v>16420566205</v>
      </c>
      <c r="M10" s="23">
        <v>99.95</v>
      </c>
      <c r="N10" s="32">
        <v>15497824649</v>
      </c>
      <c r="O10" s="32">
        <v>15497824649</v>
      </c>
      <c r="P10" s="23">
        <v>100</v>
      </c>
      <c r="Q10" s="32">
        <v>10659418238</v>
      </c>
      <c r="R10" s="33">
        <v>10650324381</v>
      </c>
      <c r="S10" s="23">
        <v>60.27</v>
      </c>
      <c r="T10" s="32">
        <f t="shared" si="0"/>
        <v>58043806772</v>
      </c>
      <c r="U10" s="32">
        <f t="shared" si="1"/>
        <v>57939817415</v>
      </c>
    </row>
    <row r="11" spans="1:21" ht="83.45" customHeight="1" x14ac:dyDescent="0.25">
      <c r="A11" s="21">
        <v>7871</v>
      </c>
      <c r="B11" s="20" t="s">
        <v>27</v>
      </c>
      <c r="C11" s="21">
        <v>7</v>
      </c>
      <c r="D11" s="34" t="s">
        <v>34</v>
      </c>
      <c r="E11" s="32">
        <v>334173018</v>
      </c>
      <c r="F11" s="32">
        <v>334173018</v>
      </c>
      <c r="G11" s="23">
        <v>100</v>
      </c>
      <c r="H11" s="32">
        <v>795622254</v>
      </c>
      <c r="I11" s="32">
        <v>791181274</v>
      </c>
      <c r="J11" s="23">
        <v>99.44</v>
      </c>
      <c r="K11" s="32">
        <v>810056643</v>
      </c>
      <c r="L11" s="32">
        <v>810055434</v>
      </c>
      <c r="M11" s="23">
        <v>100</v>
      </c>
      <c r="N11" s="32">
        <v>449331750</v>
      </c>
      <c r="O11" s="32">
        <v>449331750</v>
      </c>
      <c r="P11" s="23">
        <v>100</v>
      </c>
      <c r="Q11" s="32">
        <v>206547236</v>
      </c>
      <c r="R11" s="33">
        <v>206302189</v>
      </c>
      <c r="S11" s="23">
        <v>42.86</v>
      </c>
      <c r="T11" s="32">
        <f t="shared" si="0"/>
        <v>2595730901</v>
      </c>
      <c r="U11" s="32">
        <f t="shared" si="1"/>
        <v>2591043665</v>
      </c>
    </row>
    <row r="12" spans="1:21" ht="76.150000000000006" customHeight="1" x14ac:dyDescent="0.25">
      <c r="A12" s="21">
        <v>7871</v>
      </c>
      <c r="B12" s="20" t="s">
        <v>27</v>
      </c>
      <c r="C12" s="21">
        <v>8</v>
      </c>
      <c r="D12" s="34" t="s">
        <v>35</v>
      </c>
      <c r="E12" s="32">
        <v>480155901</v>
      </c>
      <c r="F12" s="32">
        <v>480155901</v>
      </c>
      <c r="G12" s="23">
        <v>100</v>
      </c>
      <c r="H12" s="32">
        <v>1560884515</v>
      </c>
      <c r="I12" s="32">
        <v>1560884515</v>
      </c>
      <c r="J12" s="23">
        <v>100</v>
      </c>
      <c r="K12" s="32">
        <v>1726129286</v>
      </c>
      <c r="L12" s="32">
        <v>1725834535</v>
      </c>
      <c r="M12" s="23">
        <v>99.98</v>
      </c>
      <c r="N12" s="32">
        <v>653193754</v>
      </c>
      <c r="O12" s="32">
        <v>650973265</v>
      </c>
      <c r="P12" s="23">
        <v>99.66</v>
      </c>
      <c r="Q12" s="32">
        <v>265167861</v>
      </c>
      <c r="R12" s="33">
        <v>264078764</v>
      </c>
      <c r="S12" s="23">
        <v>36.89</v>
      </c>
      <c r="T12" s="32">
        <f t="shared" si="0"/>
        <v>4685531317</v>
      </c>
      <c r="U12" s="32">
        <f t="shared" si="1"/>
        <v>4681926980</v>
      </c>
    </row>
    <row r="13" spans="1:21" ht="129" customHeight="1" x14ac:dyDescent="0.25">
      <c r="A13" s="21">
        <v>7871</v>
      </c>
      <c r="B13" s="20" t="s">
        <v>27</v>
      </c>
      <c r="C13" s="21">
        <v>9</v>
      </c>
      <c r="D13" s="34" t="s">
        <v>36</v>
      </c>
      <c r="E13" s="32">
        <v>428092940</v>
      </c>
      <c r="F13" s="32">
        <v>428092940</v>
      </c>
      <c r="G13" s="23">
        <v>100</v>
      </c>
      <c r="H13" s="32">
        <v>1824489579</v>
      </c>
      <c r="I13" s="32">
        <v>1812311080</v>
      </c>
      <c r="J13" s="23">
        <v>99.33</v>
      </c>
      <c r="K13" s="32">
        <v>1327328935</v>
      </c>
      <c r="L13" s="32">
        <v>1312598022</v>
      </c>
      <c r="M13" s="23">
        <v>98.89</v>
      </c>
      <c r="N13" s="32">
        <v>896955828</v>
      </c>
      <c r="O13" s="32">
        <v>896770787</v>
      </c>
      <c r="P13" s="23">
        <v>99.98</v>
      </c>
      <c r="Q13" s="32">
        <v>661870179</v>
      </c>
      <c r="R13" s="32">
        <v>661870179</v>
      </c>
      <c r="S13" s="23">
        <v>69.099999999999994</v>
      </c>
      <c r="T13" s="32">
        <f t="shared" si="0"/>
        <v>5138737461</v>
      </c>
      <c r="U13" s="32">
        <f t="shared" si="1"/>
        <v>5111643008</v>
      </c>
    </row>
    <row r="14" spans="1:21" ht="64.150000000000006" customHeight="1" x14ac:dyDescent="0.25">
      <c r="A14" s="21">
        <v>7871</v>
      </c>
      <c r="B14" s="20" t="s">
        <v>27</v>
      </c>
      <c r="C14" s="21">
        <v>10</v>
      </c>
      <c r="D14" s="34" t="s">
        <v>37</v>
      </c>
      <c r="E14" s="32">
        <v>3061033688</v>
      </c>
      <c r="F14" s="32">
        <v>3039152519</v>
      </c>
      <c r="G14" s="23">
        <v>99.29</v>
      </c>
      <c r="H14" s="32">
        <v>5950295294</v>
      </c>
      <c r="I14" s="32">
        <v>5950083818</v>
      </c>
      <c r="J14" s="23">
        <v>100</v>
      </c>
      <c r="K14" s="32">
        <v>4946640896</v>
      </c>
      <c r="L14" s="32">
        <v>4939749498</v>
      </c>
      <c r="M14" s="23">
        <v>99.86</v>
      </c>
      <c r="N14" s="32">
        <v>3548535658</v>
      </c>
      <c r="O14" s="32">
        <v>3548032937</v>
      </c>
      <c r="P14" s="23">
        <v>99.99</v>
      </c>
      <c r="Q14" s="32">
        <v>1455498485</v>
      </c>
      <c r="R14" s="33">
        <v>1453292726</v>
      </c>
      <c r="S14" s="23">
        <v>45.7</v>
      </c>
      <c r="T14" s="32">
        <f t="shared" si="0"/>
        <v>18962004021</v>
      </c>
      <c r="U14" s="32">
        <f t="shared" si="1"/>
        <v>18930311498</v>
      </c>
    </row>
    <row r="15" spans="1:21" ht="85.5" x14ac:dyDescent="0.25">
      <c r="A15" s="21">
        <v>7871</v>
      </c>
      <c r="B15" s="20" t="s">
        <v>27</v>
      </c>
      <c r="C15" s="21">
        <v>11</v>
      </c>
      <c r="D15" s="34" t="s">
        <v>38</v>
      </c>
      <c r="E15" s="32">
        <v>227209248</v>
      </c>
      <c r="F15" s="32">
        <v>221671973</v>
      </c>
      <c r="G15" s="23">
        <v>97.56</v>
      </c>
      <c r="H15" s="32">
        <v>700537751</v>
      </c>
      <c r="I15" s="32">
        <v>700194104</v>
      </c>
      <c r="J15" s="23">
        <v>99.95</v>
      </c>
      <c r="K15" s="32">
        <v>1015847615</v>
      </c>
      <c r="L15" s="32">
        <v>1015847147</v>
      </c>
      <c r="M15" s="23">
        <v>100</v>
      </c>
      <c r="N15" s="32">
        <v>599849324</v>
      </c>
      <c r="O15" s="32">
        <v>599505509</v>
      </c>
      <c r="P15" s="23">
        <v>99.94</v>
      </c>
      <c r="Q15" s="32">
        <v>136681657</v>
      </c>
      <c r="R15" s="33">
        <v>136681656</v>
      </c>
      <c r="S15" s="23">
        <v>22.92</v>
      </c>
      <c r="T15" s="32">
        <f t="shared" si="0"/>
        <v>2680125595</v>
      </c>
      <c r="U15" s="32">
        <f t="shared" si="1"/>
        <v>2673900389</v>
      </c>
    </row>
    <row r="16" spans="1:21" ht="64.150000000000006" customHeight="1" x14ac:dyDescent="0.25">
      <c r="A16" s="21">
        <v>7871</v>
      </c>
      <c r="B16" s="20" t="s">
        <v>27</v>
      </c>
      <c r="C16" s="21">
        <v>12</v>
      </c>
      <c r="D16" s="34" t="s">
        <v>39</v>
      </c>
      <c r="E16" s="32">
        <v>1333761153</v>
      </c>
      <c r="F16" s="32">
        <v>1333761153</v>
      </c>
      <c r="G16" s="23">
        <v>100</v>
      </c>
      <c r="H16" s="32">
        <v>3209087825</v>
      </c>
      <c r="I16" s="32">
        <v>3208876350</v>
      </c>
      <c r="J16" s="23">
        <v>99.99</v>
      </c>
      <c r="K16" s="32">
        <v>2062977595</v>
      </c>
      <c r="L16" s="32">
        <v>2057743587</v>
      </c>
      <c r="M16" s="23">
        <v>99.75</v>
      </c>
      <c r="N16" s="32">
        <v>1076321243</v>
      </c>
      <c r="O16" s="32">
        <v>1076321238</v>
      </c>
      <c r="P16" s="23">
        <v>100</v>
      </c>
      <c r="Q16" s="32">
        <v>117261366</v>
      </c>
      <c r="R16" s="32">
        <v>117261366</v>
      </c>
      <c r="S16" s="23">
        <v>13.52</v>
      </c>
      <c r="T16" s="32">
        <f t="shared" si="0"/>
        <v>7799409182</v>
      </c>
      <c r="U16" s="32">
        <f t="shared" si="1"/>
        <v>7793963694</v>
      </c>
    </row>
    <row r="17" spans="1:21" x14ac:dyDescent="0.25">
      <c r="D17" s="3" t="s">
        <v>65</v>
      </c>
      <c r="E17" s="6">
        <f>SUM(E5:E16)</f>
        <v>16131000000</v>
      </c>
      <c r="F17" s="6">
        <f>SUM(F5:F16)</f>
        <v>16011974830</v>
      </c>
      <c r="G17" s="24">
        <f>F17/E17</f>
        <v>0.99262133965656185</v>
      </c>
      <c r="H17" s="7">
        <f>SUM(H5:H16)</f>
        <v>29554643849</v>
      </c>
      <c r="I17" s="7">
        <f>SUM(I5:I16)</f>
        <v>29506573882</v>
      </c>
      <c r="J17" s="25">
        <f>I17/H17</f>
        <v>0.99837352237280885</v>
      </c>
      <c r="K17" s="7">
        <f>SUM(K5:K16)</f>
        <v>33020418000</v>
      </c>
      <c r="L17" s="7">
        <f>SUM(L5:L16)</f>
        <v>32985608823</v>
      </c>
      <c r="M17" s="22">
        <f>L17/K17</f>
        <v>0.99894582869907944</v>
      </c>
      <c r="N17" s="7">
        <f>SUM(N5:N16)</f>
        <v>25737997052</v>
      </c>
      <c r="O17" s="7">
        <f>SUM(O5:O16)</f>
        <v>25725304426</v>
      </c>
      <c r="P17" s="22">
        <f>O17/N17</f>
        <v>0.99950685261272054</v>
      </c>
      <c r="Q17" s="7">
        <f>SUM(Q5:Q16)</f>
        <v>14529135546</v>
      </c>
      <c r="R17" s="7">
        <f>SUM(R5:R16)</f>
        <v>14514868134</v>
      </c>
      <c r="S17" s="26">
        <f>R17/Q17</f>
        <v>0.99901801370392418</v>
      </c>
      <c r="T17" s="9">
        <f>SUM(T5:T16)</f>
        <v>118973194447</v>
      </c>
      <c r="U17" s="9">
        <f>SUM(U5:U16)</f>
        <v>118744330095</v>
      </c>
    </row>
    <row r="19" spans="1:21" ht="42" customHeight="1" x14ac:dyDescent="0.25">
      <c r="A19" s="14" t="s">
        <v>74</v>
      </c>
      <c r="B19" s="14"/>
      <c r="C19" s="14"/>
    </row>
  </sheetData>
  <mergeCells count="2">
    <mergeCell ref="A19:C19"/>
    <mergeCell ref="A3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4134E-3324-4F9F-A08D-500C1C5D264E}">
  <dimension ref="A1:J17"/>
  <sheetViews>
    <sheetView tabSelected="1" zoomScale="80" zoomScaleNormal="80" workbookViewId="0">
      <selection activeCell="D7" sqref="D7"/>
    </sheetView>
  </sheetViews>
  <sheetFormatPr baseColWidth="10" defaultRowHeight="15" x14ac:dyDescent="0.25"/>
  <cols>
    <col min="1" max="1" width="15.28515625" customWidth="1"/>
    <col min="2" max="2" width="50.5703125" customWidth="1"/>
    <col min="3" max="3" width="16" customWidth="1"/>
    <col min="4" max="4" width="46.7109375" customWidth="1"/>
    <col min="5" max="6" width="23.140625" bestFit="1" customWidth="1"/>
    <col min="7" max="7" width="11.5703125" bestFit="1" customWidth="1"/>
    <col min="8" max="9" width="23.140625" bestFit="1" customWidth="1"/>
    <col min="10" max="10" width="11.7109375" bestFit="1" customWidth="1"/>
  </cols>
  <sheetData>
    <row r="1" spans="1:10" x14ac:dyDescent="0.25">
      <c r="A1" s="13" t="s">
        <v>68</v>
      </c>
      <c r="B1" s="13"/>
      <c r="C1" s="13"/>
      <c r="D1" s="13"/>
      <c r="E1" s="2"/>
      <c r="F1" s="2"/>
      <c r="G1" s="2"/>
      <c r="H1" s="2"/>
      <c r="I1" s="2"/>
      <c r="J1" s="2"/>
    </row>
    <row r="2" spans="1:10" x14ac:dyDescent="0.25">
      <c r="A2" s="13" t="s">
        <v>64</v>
      </c>
      <c r="B2" s="13"/>
      <c r="C2" s="13"/>
      <c r="D2" s="13"/>
      <c r="E2" s="13"/>
      <c r="F2" s="16"/>
      <c r="G2" s="16"/>
      <c r="H2" s="2"/>
      <c r="I2" s="16" t="s">
        <v>78</v>
      </c>
      <c r="J2" s="16"/>
    </row>
    <row r="3" spans="1:10" ht="45" x14ac:dyDescent="0.25">
      <c r="A3" s="18" t="s">
        <v>10</v>
      </c>
      <c r="B3" s="18" t="s">
        <v>11</v>
      </c>
      <c r="C3" s="18" t="s">
        <v>13</v>
      </c>
      <c r="D3" s="18" t="s">
        <v>14</v>
      </c>
      <c r="E3" s="18" t="s">
        <v>72</v>
      </c>
      <c r="F3" s="18" t="s">
        <v>79</v>
      </c>
      <c r="G3" s="19" t="s">
        <v>23</v>
      </c>
      <c r="H3" s="18" t="s">
        <v>76</v>
      </c>
      <c r="I3" s="18" t="s">
        <v>73</v>
      </c>
      <c r="J3" s="19" t="s">
        <v>23</v>
      </c>
    </row>
    <row r="4" spans="1:10" ht="43.15" customHeight="1" x14ac:dyDescent="0.25">
      <c r="A4" s="5">
        <v>8494</v>
      </c>
      <c r="B4" s="20" t="s">
        <v>51</v>
      </c>
      <c r="C4" s="21">
        <v>1</v>
      </c>
      <c r="D4" s="34" t="s">
        <v>52</v>
      </c>
      <c r="E4" s="29">
        <v>49581138</v>
      </c>
      <c r="F4" s="27">
        <v>49581138</v>
      </c>
      <c r="G4" s="30">
        <f>F4/E4</f>
        <v>1</v>
      </c>
      <c r="H4" s="27">
        <v>121312000</v>
      </c>
      <c r="I4" s="27">
        <v>94773432</v>
      </c>
      <c r="J4" s="31">
        <f>I4/H4</f>
        <v>0.78123707465048797</v>
      </c>
    </row>
    <row r="5" spans="1:10" ht="71.25" x14ac:dyDescent="0.25">
      <c r="A5" s="5">
        <v>8494</v>
      </c>
      <c r="B5" s="20" t="s">
        <v>51</v>
      </c>
      <c r="C5" s="21">
        <v>2</v>
      </c>
      <c r="D5" s="34" t="s">
        <v>53</v>
      </c>
      <c r="E5" s="29">
        <v>9692028989</v>
      </c>
      <c r="F5" s="27">
        <v>9691865624</v>
      </c>
      <c r="G5" s="30">
        <f t="shared" ref="G5:G14" si="0">F5/E5</f>
        <v>0.99998314439626779</v>
      </c>
      <c r="H5" s="27">
        <v>15704489000</v>
      </c>
      <c r="I5" s="27">
        <v>9561290239</v>
      </c>
      <c r="J5" s="31">
        <f t="shared" ref="J5:J16" si="1">I5/H5</f>
        <v>0.60882530077864994</v>
      </c>
    </row>
    <row r="6" spans="1:10" ht="71.25" x14ac:dyDescent="0.25">
      <c r="A6" s="5">
        <v>8494</v>
      </c>
      <c r="B6" s="20" t="s">
        <v>51</v>
      </c>
      <c r="C6" s="21">
        <v>3</v>
      </c>
      <c r="D6" s="34" t="s">
        <v>54</v>
      </c>
      <c r="E6" s="29">
        <v>1656357715</v>
      </c>
      <c r="F6" s="27">
        <v>1656003758</v>
      </c>
      <c r="G6" s="30">
        <f t="shared" si="0"/>
        <v>0.99978630401102697</v>
      </c>
      <c r="H6" s="27">
        <v>4257202000</v>
      </c>
      <c r="I6" s="27">
        <v>2341619982</v>
      </c>
      <c r="J6" s="31">
        <f t="shared" si="1"/>
        <v>0.55003732075668477</v>
      </c>
    </row>
    <row r="7" spans="1:10" ht="99.75" x14ac:dyDescent="0.25">
      <c r="A7" s="5">
        <v>8494</v>
      </c>
      <c r="B7" s="20" t="s">
        <v>51</v>
      </c>
      <c r="C7" s="21">
        <v>4</v>
      </c>
      <c r="D7" s="34" t="s">
        <v>55</v>
      </c>
      <c r="E7" s="29">
        <v>531171117</v>
      </c>
      <c r="F7" s="27">
        <v>496925692</v>
      </c>
      <c r="G7" s="31">
        <f t="shared" si="0"/>
        <v>0.93552845042965693</v>
      </c>
      <c r="H7" s="27">
        <v>1596616000</v>
      </c>
      <c r="I7" s="27">
        <v>799561360</v>
      </c>
      <c r="J7" s="31">
        <f t="shared" si="1"/>
        <v>0.50078501029677769</v>
      </c>
    </row>
    <row r="8" spans="1:10" ht="71.25" x14ac:dyDescent="0.25">
      <c r="A8" s="5">
        <v>8494</v>
      </c>
      <c r="B8" s="20" t="s">
        <v>51</v>
      </c>
      <c r="C8" s="21">
        <v>5</v>
      </c>
      <c r="D8" s="34" t="s">
        <v>56</v>
      </c>
      <c r="E8" s="29">
        <v>336464239</v>
      </c>
      <c r="F8" s="27">
        <v>331181722</v>
      </c>
      <c r="G8" s="31">
        <f t="shared" si="0"/>
        <v>0.98429991545104445</v>
      </c>
      <c r="H8" s="27">
        <v>876243000</v>
      </c>
      <c r="I8" s="27">
        <v>99495240</v>
      </c>
      <c r="J8" s="31">
        <f t="shared" si="1"/>
        <v>0.11354754331846303</v>
      </c>
    </row>
    <row r="9" spans="1:10" ht="71.25" x14ac:dyDescent="0.25">
      <c r="A9" s="5">
        <v>8494</v>
      </c>
      <c r="B9" s="20" t="s">
        <v>51</v>
      </c>
      <c r="C9" s="21">
        <v>6</v>
      </c>
      <c r="D9" s="34" t="s">
        <v>57</v>
      </c>
      <c r="E9" s="29">
        <v>106813177</v>
      </c>
      <c r="F9" s="27">
        <v>106813177</v>
      </c>
      <c r="G9" s="30">
        <f t="shared" si="0"/>
        <v>1</v>
      </c>
      <c r="H9" s="27">
        <v>516902000</v>
      </c>
      <c r="I9" s="27">
        <v>45531720</v>
      </c>
      <c r="J9" s="31">
        <f t="shared" si="1"/>
        <v>8.8085788021713976E-2</v>
      </c>
    </row>
    <row r="10" spans="1:10" ht="71.25" x14ac:dyDescent="0.25">
      <c r="A10" s="5">
        <v>8494</v>
      </c>
      <c r="B10" s="20" t="s">
        <v>51</v>
      </c>
      <c r="C10" s="21">
        <v>7</v>
      </c>
      <c r="D10" s="34" t="s">
        <v>58</v>
      </c>
      <c r="E10" s="29">
        <v>1606723542</v>
      </c>
      <c r="F10" s="27">
        <v>1606723542</v>
      </c>
      <c r="G10" s="30">
        <f t="shared" si="0"/>
        <v>1</v>
      </c>
      <c r="H10" s="27">
        <v>4139714000</v>
      </c>
      <c r="I10" s="27">
        <v>1062125740</v>
      </c>
      <c r="J10" s="31">
        <f t="shared" si="1"/>
        <v>0.25656983550071333</v>
      </c>
    </row>
    <row r="11" spans="1:10" ht="85.5" x14ac:dyDescent="0.25">
      <c r="A11" s="5">
        <v>8494</v>
      </c>
      <c r="B11" s="20" t="s">
        <v>51</v>
      </c>
      <c r="C11" s="21">
        <v>8</v>
      </c>
      <c r="D11" s="34" t="s">
        <v>59</v>
      </c>
      <c r="E11" s="29">
        <v>440472884</v>
      </c>
      <c r="F11" s="27">
        <v>440472884</v>
      </c>
      <c r="G11" s="30">
        <f t="shared" si="0"/>
        <v>1</v>
      </c>
      <c r="H11" s="27">
        <v>613272000</v>
      </c>
      <c r="I11" s="27">
        <v>210317198</v>
      </c>
      <c r="J11" s="31">
        <f t="shared" si="1"/>
        <v>0.34294276927692768</v>
      </c>
    </row>
    <row r="12" spans="1:10" ht="71.25" x14ac:dyDescent="0.25">
      <c r="A12" s="5">
        <v>8494</v>
      </c>
      <c r="B12" s="20" t="s">
        <v>51</v>
      </c>
      <c r="C12" s="21">
        <v>9</v>
      </c>
      <c r="D12" s="34" t="s">
        <v>60</v>
      </c>
      <c r="E12" s="29">
        <v>568100137</v>
      </c>
      <c r="F12" s="27">
        <v>568100137</v>
      </c>
      <c r="G12" s="30">
        <f t="shared" si="0"/>
        <v>1</v>
      </c>
      <c r="H12" s="27">
        <v>2784263000</v>
      </c>
      <c r="I12" s="27">
        <v>627719404</v>
      </c>
      <c r="J12" s="31">
        <f t="shared" si="1"/>
        <v>0.2254526257038218</v>
      </c>
    </row>
    <row r="13" spans="1:10" ht="99.75" x14ac:dyDescent="0.25">
      <c r="A13" s="5">
        <v>8494</v>
      </c>
      <c r="B13" s="20" t="s">
        <v>51</v>
      </c>
      <c r="C13" s="21">
        <v>10</v>
      </c>
      <c r="D13" s="34" t="s">
        <v>61</v>
      </c>
      <c r="E13" s="29">
        <v>195329525</v>
      </c>
      <c r="F13" s="27">
        <v>193586972</v>
      </c>
      <c r="G13" s="31">
        <f t="shared" si="0"/>
        <v>0.99107890627389794</v>
      </c>
      <c r="H13" s="27">
        <v>335752000</v>
      </c>
      <c r="I13" s="27">
        <v>204049560</v>
      </c>
      <c r="J13" s="31">
        <f t="shared" si="1"/>
        <v>0.6077389263504015</v>
      </c>
    </row>
    <row r="14" spans="1:10" ht="71.25" x14ac:dyDescent="0.25">
      <c r="A14" s="5">
        <v>8494</v>
      </c>
      <c r="B14" s="20" t="s">
        <v>51</v>
      </c>
      <c r="C14" s="21">
        <v>11</v>
      </c>
      <c r="D14" s="34" t="s">
        <v>62</v>
      </c>
      <c r="E14" s="29">
        <v>341176568</v>
      </c>
      <c r="F14" s="27">
        <v>341176568</v>
      </c>
      <c r="G14" s="30">
        <f t="shared" si="0"/>
        <v>1</v>
      </c>
      <c r="H14" s="27">
        <v>924817000</v>
      </c>
      <c r="I14" s="27">
        <v>212172194</v>
      </c>
      <c r="J14" s="31">
        <f t="shared" si="1"/>
        <v>0.22942073296663015</v>
      </c>
    </row>
    <row r="15" spans="1:10" ht="71.25" x14ac:dyDescent="0.25">
      <c r="A15" s="5">
        <v>8494</v>
      </c>
      <c r="B15" s="20" t="s">
        <v>51</v>
      </c>
      <c r="C15" s="21">
        <v>12</v>
      </c>
      <c r="D15" s="34" t="s">
        <v>63</v>
      </c>
      <c r="E15" s="29">
        <v>0</v>
      </c>
      <c r="F15" s="27">
        <v>0</v>
      </c>
      <c r="G15" s="30">
        <v>0</v>
      </c>
      <c r="H15" s="27">
        <v>626974000</v>
      </c>
      <c r="I15" s="27">
        <v>273752440</v>
      </c>
      <c r="J15" s="31">
        <f t="shared" si="1"/>
        <v>0.43662486801685557</v>
      </c>
    </row>
    <row r="16" spans="1:10" x14ac:dyDescent="0.25">
      <c r="A16" s="2"/>
      <c r="B16" s="2"/>
      <c r="C16" s="2"/>
      <c r="D16" s="10" t="s">
        <v>65</v>
      </c>
      <c r="E16" s="11">
        <f>SUM(E4:E15)</f>
        <v>15524219031</v>
      </c>
      <c r="F16" s="11">
        <f>SUM(F4:F15)</f>
        <v>15482431214</v>
      </c>
      <c r="G16" s="8">
        <f>F16/E16</f>
        <v>0.99730821776499323</v>
      </c>
      <c r="H16" s="12">
        <f>SUM(H4:H15)</f>
        <v>32497556000</v>
      </c>
      <c r="I16" s="11">
        <f>SUM(I4:I15)</f>
        <v>15532408509</v>
      </c>
      <c r="J16" s="8">
        <f t="shared" si="1"/>
        <v>0.47795620412193457</v>
      </c>
    </row>
    <row r="17" spans="2:4" ht="30" customHeight="1" x14ac:dyDescent="0.25">
      <c r="B17" s="14" t="s">
        <v>77</v>
      </c>
      <c r="C17" s="14"/>
      <c r="D17" s="14"/>
    </row>
  </sheetData>
  <mergeCells count="5">
    <mergeCell ref="A1:D1"/>
    <mergeCell ref="A2:E2"/>
    <mergeCell ref="B17:D17"/>
    <mergeCell ref="F2:G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BMPT2016-2020</vt:lpstr>
      <vt:lpstr>UNCSAB_2020-2024</vt:lpstr>
      <vt:lpstr>BCS 2024 _Feb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 Montero Betancur</dc:creator>
  <cp:lastModifiedBy>Juan Guillermo Becerra Jimenez</cp:lastModifiedBy>
  <dcterms:created xsi:type="dcterms:W3CDTF">2025-03-10T23:10:58Z</dcterms:created>
  <dcterms:modified xsi:type="dcterms:W3CDTF">2025-03-11T18:59:12Z</dcterms:modified>
</cp:coreProperties>
</file>